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1\ЗК_МСП_Поставка обмоток ВН и НН\Приложение №6_Обоснование НМЦ договора\"/>
    </mc:Choice>
  </mc:AlternateContent>
  <bookViews>
    <workbookView xWindow="14505" yWindow="-15" windowWidth="14310" windowHeight="12855"/>
  </bookViews>
  <sheets>
    <sheet name="Расчет НМЦ лота закупки" sheetId="1" r:id="rId1"/>
  </sheets>
  <definedNames>
    <definedName name="_xlnm._FilterDatabase" localSheetId="0" hidden="1">'Расчет НМЦ лота закупки'!$A$5:$M$22</definedName>
    <definedName name="_xlnm.Print_Area" localSheetId="0">'Расчет НМЦ лота закупки'!$A$1:$P$25</definedName>
  </definedNames>
  <calcPr calcId="152511" calcOnSave="0"/>
</workbook>
</file>

<file path=xl/calcChain.xml><?xml version="1.0" encoding="utf-8"?>
<calcChain xmlns="http://schemas.openxmlformats.org/spreadsheetml/2006/main">
  <c r="G18" i="1" l="1"/>
  <c r="G17" i="1"/>
  <c r="J18" i="1"/>
  <c r="J17" i="1"/>
  <c r="M18" i="1"/>
  <c r="M17" i="1"/>
  <c r="P18" i="1"/>
  <c r="P17" i="1"/>
  <c r="P16" i="1" l="1"/>
  <c r="M16" i="1"/>
  <c r="J16" i="1"/>
  <c r="G16" i="1"/>
  <c r="P15" i="1"/>
  <c r="M15" i="1"/>
  <c r="J15" i="1"/>
  <c r="G15" i="1"/>
  <c r="P14" i="1"/>
  <c r="M14" i="1"/>
  <c r="J14" i="1"/>
  <c r="G14" i="1"/>
  <c r="P13" i="1"/>
  <c r="M13" i="1"/>
  <c r="J13" i="1"/>
  <c r="G13" i="1"/>
  <c r="P12" i="1"/>
  <c r="M12" i="1"/>
  <c r="J12" i="1"/>
  <c r="G12" i="1"/>
  <c r="P11" i="1"/>
  <c r="M11" i="1"/>
  <c r="J11" i="1"/>
  <c r="G11" i="1"/>
  <c r="P10" i="1"/>
  <c r="M10" i="1"/>
  <c r="J10" i="1"/>
  <c r="G10" i="1"/>
  <c r="P9" i="1"/>
  <c r="M9" i="1"/>
  <c r="J9" i="1"/>
  <c r="G9" i="1"/>
  <c r="P8" i="1"/>
  <c r="M8" i="1"/>
  <c r="J8" i="1"/>
  <c r="G8" i="1"/>
  <c r="P7" i="1"/>
  <c r="M7" i="1"/>
  <c r="J7" i="1"/>
  <c r="G7" i="1"/>
  <c r="P6" i="1"/>
  <c r="M6" i="1"/>
  <c r="J6" i="1"/>
  <c r="G6" i="1"/>
  <c r="G20" i="1" l="1"/>
  <c r="P20" i="1"/>
  <c r="M20" i="1"/>
  <c r="J20" i="1"/>
  <c r="A7" i="1"/>
  <c r="A8" i="1" s="1"/>
  <c r="A9" i="1" s="1"/>
  <c r="A10" i="1" s="1"/>
  <c r="A11" i="1" s="1"/>
  <c r="A12" i="1" s="1"/>
  <c r="A13" i="1" s="1"/>
  <c r="A14" i="1" s="1"/>
  <c r="A15" i="1" s="1"/>
  <c r="A16" i="1" s="1"/>
  <c r="M22" i="1" l="1"/>
  <c r="M21" i="1" s="1"/>
  <c r="G22" i="1"/>
  <c r="G21" i="1" s="1"/>
  <c r="P22" i="1"/>
  <c r="P21" i="1" s="1"/>
  <c r="J22" i="1" l="1"/>
  <c r="J21" i="1" s="1"/>
</calcChain>
</file>

<file path=xl/sharedStrings.xml><?xml version="1.0" encoding="utf-8"?>
<sst xmlns="http://schemas.openxmlformats.org/spreadsheetml/2006/main" count="78" uniqueCount="33">
  <si>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</si>
  <si>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</si>
  <si>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</si>
  <si>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</si>
  <si>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</si>
  <si>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</si>
  <si>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</si>
  <si>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</si>
  <si>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</si>
  <si>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</si>
  <si>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</si>
  <si>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</si>
  <si>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</si>
  <si>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>х</t>
  </si>
  <si>
    <t>КП №1</t>
  </si>
  <si>
    <t>КП №2</t>
  </si>
  <si>
    <t>Обмотка ВН 4-40-10/0,4 H392 D160/230</t>
  </si>
  <si>
    <t>Обмотка НН 4-40-0,4/6-10 H344 D106/144</t>
  </si>
  <si>
    <t>Обмотка ВН 4-63-10/0,4 H418 D106/250</t>
  </si>
  <si>
    <t xml:space="preserve">Обмотка НН 4-100-0,4/6-10 Н504 D128/181 </t>
  </si>
  <si>
    <t>Обмотка ВН 4-100-10/0,4 Н504 D190/266</t>
  </si>
  <si>
    <t>Обмотка ВН 4-160-10/0,4 Н492 D210/301</t>
  </si>
  <si>
    <t>Обмотка НН 4-160-0,4/6-10 Н492 D147/201</t>
  </si>
  <si>
    <t>Силикагель КСКГ</t>
  </si>
  <si>
    <t>Трубка ПВХ d12</t>
  </si>
  <si>
    <t>Лента киперная 30мм</t>
  </si>
  <si>
    <t>Картон электроизоляционный ЭВ 2мм</t>
  </si>
  <si>
    <t>Комплект баз. PowerPatch устр.течи масла</t>
  </si>
  <si>
    <t>ШТ</t>
  </si>
  <si>
    <t>КГ</t>
  </si>
  <si>
    <t>М</t>
  </si>
  <si>
    <t>КМТ</t>
  </si>
  <si>
    <t>Расчет начальной максимальной цены лота/закупки (Лоты 401U, 401М, 402А, 401В)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</si>
</sst>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right"/>
    </xf>
    <xf numFmtId="0" fontId="4" fillId="0" borderId="0" xfId="0" applyFont="1"/>
    <xf numFmtId="2" fontId="4" fillId="0" borderId="0" xfId="0" applyNumberFormat="1" applyFont="1" applyBorder="1"/>
    <xf numFmtId="2" fontId="4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7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8" fillId="0" borderId="2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view="pageBreakPreview" zoomScale="85" zoomScaleNormal="112" zoomScaleSheetLayoutView="85" workbookViewId="0">
      <selection activeCell="E8" sqref="E8"/>
    </sheetView>
  </sheetViews>
  <sheetFormatPr defaultRowHeight="15" x14ac:dyDescent="0.25"/>
  <cols>
    <col min="1" max="1" width="4" style="1" customWidth="1"/>
    <col min="2" max="2" width="11.7109375" style="1" customWidth="1"/>
    <col min="3" max="3" width="39.7109375" style="3" customWidth="1"/>
    <col min="4" max="4" width="6.7109375" style="1" customWidth="1"/>
    <col min="5" max="5" width="5.85546875" style="11" customWidth="1"/>
    <col min="6" max="6" width="14" style="12" customWidth="1"/>
    <col min="7" max="7" width="14.7109375" style="12" customWidth="1"/>
    <col min="8" max="8" width="6" style="11" customWidth="1"/>
    <col min="9" max="9" width="14" style="13" customWidth="1"/>
    <col min="10" max="10" width="15.140625" style="13" customWidth="1"/>
    <col min="11" max="11" width="6.85546875" style="11" customWidth="1"/>
    <col min="12" max="12" width="14.7109375" style="13" customWidth="1"/>
    <col min="13" max="13" width="13.85546875" style="13" customWidth="1"/>
    <col min="14" max="14" width="6.140625" style="1" customWidth="1"/>
    <col min="15" max="15" width="10.7109375" style="1" bestFit="1" customWidth="1"/>
    <col min="16" max="16" width="15.42578125" style="1" customWidth="1"/>
    <col min="17" max="16384" width="9.140625" style="1"/>
  </cols>
  <sheetData>
    <row r="1" spans="1:16" x14ac:dyDescent="0.25">
      <c r="P1" s="10" t="s">
        <v>12</v>
      </c>
    </row>
    <row r="2" spans="1:16" s="2" customFormat="1" ht="15" customHeight="1" x14ac:dyDescent="0.2">
      <c r="A2" s="31" t="s">
        <v>32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15" customHeight="1" x14ac:dyDescent="0.25">
      <c r="B3" s="4"/>
      <c r="C3" s="5"/>
    </row>
    <row r="4" spans="1:16" ht="15" customHeight="1" x14ac:dyDescent="0.25">
      <c r="A4" s="29" t="s">
        <v>2</v>
      </c>
      <c r="B4" s="27" t="s">
        <v>6</v>
      </c>
      <c r="C4" s="27" t="s">
        <v>0</v>
      </c>
      <c r="D4" s="27" t="s">
        <v>1</v>
      </c>
      <c r="E4" s="36" t="s">
        <v>8</v>
      </c>
      <c r="F4" s="36"/>
      <c r="G4" s="36"/>
      <c r="H4" s="27" t="s">
        <v>11</v>
      </c>
      <c r="I4" s="27"/>
      <c r="J4" s="27"/>
      <c r="K4" s="33" t="s">
        <v>14</v>
      </c>
      <c r="L4" s="34"/>
      <c r="M4" s="35"/>
      <c r="N4" s="33" t="s">
        <v>15</v>
      </c>
      <c r="O4" s="34"/>
      <c r="P4" s="35"/>
    </row>
    <row r="5" spans="1:16" s="2" customFormat="1" ht="30" customHeight="1" x14ac:dyDescent="0.25">
      <c r="A5" s="30"/>
      <c r="B5" s="28"/>
      <c r="C5" s="28"/>
      <c r="D5" s="28"/>
      <c r="E5" s="14" t="s">
        <v>4</v>
      </c>
      <c r="F5" s="15" t="s">
        <v>5</v>
      </c>
      <c r="G5" s="15" t="s">
        <v>7</v>
      </c>
      <c r="H5" s="14" t="s">
        <v>4</v>
      </c>
      <c r="I5" s="15" t="s">
        <v>5</v>
      </c>
      <c r="J5" s="15" t="s">
        <v>7</v>
      </c>
      <c r="K5" s="14" t="s">
        <v>4</v>
      </c>
      <c r="L5" s="15" t="s">
        <v>5</v>
      </c>
      <c r="M5" s="15" t="s">
        <v>7</v>
      </c>
      <c r="N5" s="6" t="s">
        <v>4</v>
      </c>
      <c r="O5" s="9" t="s">
        <v>5</v>
      </c>
      <c r="P5" s="9" t="s">
        <v>7</v>
      </c>
    </row>
    <row r="6" spans="1:16" s="2" customFormat="1" ht="15" customHeight="1" x14ac:dyDescent="0.25">
      <c r="A6" s="19">
        <v>1</v>
      </c>
      <c r="B6" s="24">
        <v>2002105</v>
      </c>
      <c r="C6" s="24" t="s">
        <v>16</v>
      </c>
      <c r="D6" s="24" t="s">
        <v>28</v>
      </c>
      <c r="E6" s="24">
        <v>3</v>
      </c>
      <c r="F6" s="25">
        <v>7929.166666666667</v>
      </c>
      <c r="G6" s="25">
        <f t="shared" ref="G6:G18" si="0">F6*E6</f>
        <v>23787.5</v>
      </c>
      <c r="H6" s="24">
        <v>3</v>
      </c>
      <c r="I6" s="25">
        <v>7932.13</v>
      </c>
      <c r="J6" s="25">
        <f>I6*H6</f>
        <v>23796.39</v>
      </c>
      <c r="K6" s="24">
        <v>3</v>
      </c>
      <c r="L6" s="25">
        <v>7000</v>
      </c>
      <c r="M6" s="25">
        <f>L6*K6</f>
        <v>21000</v>
      </c>
      <c r="N6" s="24">
        <v>3</v>
      </c>
      <c r="O6" s="25">
        <v>7929.166666666667</v>
      </c>
      <c r="P6" s="25">
        <f t="shared" ref="P6:P18" si="1">O6*N6</f>
        <v>23787.5</v>
      </c>
    </row>
    <row r="7" spans="1:16" s="2" customFormat="1" ht="15" customHeight="1" x14ac:dyDescent="0.25">
      <c r="A7" s="19">
        <f>A6+1</f>
        <v>2</v>
      </c>
      <c r="B7" s="24">
        <v>2013460</v>
      </c>
      <c r="C7" s="24" t="s">
        <v>17</v>
      </c>
      <c r="D7" s="24" t="s">
        <v>28</v>
      </c>
      <c r="E7" s="24">
        <v>3</v>
      </c>
      <c r="F7" s="25">
        <v>6850</v>
      </c>
      <c r="G7" s="25">
        <f t="shared" si="0"/>
        <v>20550</v>
      </c>
      <c r="H7" s="24">
        <v>3</v>
      </c>
      <c r="I7" s="25">
        <v>6854.28</v>
      </c>
      <c r="J7" s="25">
        <f t="shared" ref="J7:J18" si="2">I7*H7</f>
        <v>20562.84</v>
      </c>
      <c r="K7" s="24">
        <v>3</v>
      </c>
      <c r="L7" s="25">
        <v>4400</v>
      </c>
      <c r="M7" s="25">
        <f t="shared" ref="M7:M18" si="3">L7*K7</f>
        <v>13200</v>
      </c>
      <c r="N7" s="24">
        <v>3</v>
      </c>
      <c r="O7" s="25">
        <v>6850</v>
      </c>
      <c r="P7" s="25">
        <f t="shared" si="1"/>
        <v>20550</v>
      </c>
    </row>
    <row r="8" spans="1:16" s="2" customFormat="1" ht="15" customHeight="1" x14ac:dyDescent="0.25">
      <c r="A8" s="19">
        <f t="shared" ref="A8:A16" si="4">A7+1</f>
        <v>3</v>
      </c>
      <c r="B8" s="24">
        <v>2002107</v>
      </c>
      <c r="C8" s="24" t="s">
        <v>18</v>
      </c>
      <c r="D8" s="24" t="s">
        <v>28</v>
      </c>
      <c r="E8" s="24">
        <v>9</v>
      </c>
      <c r="F8" s="25">
        <v>13291.666666666666</v>
      </c>
      <c r="G8" s="25">
        <f t="shared" si="0"/>
        <v>119625</v>
      </c>
      <c r="H8" s="24">
        <v>9</v>
      </c>
      <c r="I8" s="25">
        <v>13299.2</v>
      </c>
      <c r="J8" s="25">
        <f t="shared" si="2"/>
        <v>119692.8</v>
      </c>
      <c r="K8" s="24">
        <v>9</v>
      </c>
      <c r="L8" s="25">
        <v>12000</v>
      </c>
      <c r="M8" s="25">
        <f t="shared" si="3"/>
        <v>108000</v>
      </c>
      <c r="N8" s="24">
        <v>9</v>
      </c>
      <c r="O8" s="25">
        <v>13291.666666666666</v>
      </c>
      <c r="P8" s="25">
        <f t="shared" si="1"/>
        <v>119625</v>
      </c>
    </row>
    <row r="9" spans="1:16" s="2" customFormat="1" ht="15" customHeight="1" x14ac:dyDescent="0.25">
      <c r="A9" s="19">
        <f t="shared" si="4"/>
        <v>4</v>
      </c>
      <c r="B9" s="24">
        <v>2072029</v>
      </c>
      <c r="C9" s="24" t="s">
        <v>19</v>
      </c>
      <c r="D9" s="24" t="s">
        <v>28</v>
      </c>
      <c r="E9" s="24">
        <v>9</v>
      </c>
      <c r="F9" s="25">
        <v>4150</v>
      </c>
      <c r="G9" s="25">
        <f t="shared" si="0"/>
        <v>37350</v>
      </c>
      <c r="H9" s="24">
        <v>9</v>
      </c>
      <c r="I9" s="25">
        <v>4156</v>
      </c>
      <c r="J9" s="25">
        <f t="shared" si="2"/>
        <v>37404</v>
      </c>
      <c r="K9" s="24">
        <v>9</v>
      </c>
      <c r="L9" s="25">
        <v>4900</v>
      </c>
      <c r="M9" s="25">
        <f t="shared" si="3"/>
        <v>44100</v>
      </c>
      <c r="N9" s="24">
        <v>9</v>
      </c>
      <c r="O9" s="25">
        <v>4150</v>
      </c>
      <c r="P9" s="25">
        <f t="shared" si="1"/>
        <v>37350</v>
      </c>
    </row>
    <row r="10" spans="1:16" s="2" customFormat="1" ht="15" customHeight="1" x14ac:dyDescent="0.25">
      <c r="A10" s="19">
        <f t="shared" si="4"/>
        <v>5</v>
      </c>
      <c r="B10" s="24">
        <v>2002099</v>
      </c>
      <c r="C10" s="24" t="s">
        <v>20</v>
      </c>
      <c r="D10" s="24" t="s">
        <v>28</v>
      </c>
      <c r="E10" s="24">
        <v>9</v>
      </c>
      <c r="F10" s="25">
        <v>9866.6666666666661</v>
      </c>
      <c r="G10" s="25">
        <f t="shared" si="0"/>
        <v>88800</v>
      </c>
      <c r="H10" s="24">
        <v>9</v>
      </c>
      <c r="I10" s="25">
        <v>9870.5</v>
      </c>
      <c r="J10" s="25">
        <f t="shared" si="2"/>
        <v>88834.5</v>
      </c>
      <c r="K10" s="24">
        <v>9</v>
      </c>
      <c r="L10" s="25">
        <v>12800</v>
      </c>
      <c r="M10" s="25">
        <f>L10*K10</f>
        <v>115200</v>
      </c>
      <c r="N10" s="24">
        <v>9</v>
      </c>
      <c r="O10" s="25">
        <v>9866.6666666666661</v>
      </c>
      <c r="P10" s="25">
        <f t="shared" si="1"/>
        <v>88800</v>
      </c>
    </row>
    <row r="11" spans="1:16" s="2" customFormat="1" ht="15" customHeight="1" x14ac:dyDescent="0.25">
      <c r="A11" s="19">
        <f t="shared" si="4"/>
        <v>6</v>
      </c>
      <c r="B11" s="24">
        <v>2072029</v>
      </c>
      <c r="C11" s="24" t="s">
        <v>19</v>
      </c>
      <c r="D11" s="24" t="s">
        <v>28</v>
      </c>
      <c r="E11" s="24">
        <v>9</v>
      </c>
      <c r="F11" s="25">
        <v>4150</v>
      </c>
      <c r="G11" s="25">
        <f t="shared" si="0"/>
        <v>37350</v>
      </c>
      <c r="H11" s="24">
        <v>9</v>
      </c>
      <c r="I11" s="25">
        <v>4156</v>
      </c>
      <c r="J11" s="25">
        <f t="shared" si="2"/>
        <v>37404</v>
      </c>
      <c r="K11" s="24">
        <v>9</v>
      </c>
      <c r="L11" s="25">
        <v>4900</v>
      </c>
      <c r="M11" s="25">
        <f t="shared" si="3"/>
        <v>44100</v>
      </c>
      <c r="N11" s="24">
        <v>9</v>
      </c>
      <c r="O11" s="25">
        <v>4150</v>
      </c>
      <c r="P11" s="25">
        <f t="shared" si="1"/>
        <v>37350</v>
      </c>
    </row>
    <row r="12" spans="1:16" s="2" customFormat="1" ht="15" customHeight="1" x14ac:dyDescent="0.25">
      <c r="A12" s="19">
        <f t="shared" si="4"/>
        <v>7</v>
      </c>
      <c r="B12" s="24">
        <v>2002100</v>
      </c>
      <c r="C12" s="24" t="s">
        <v>21</v>
      </c>
      <c r="D12" s="24" t="s">
        <v>28</v>
      </c>
      <c r="E12" s="24">
        <v>9</v>
      </c>
      <c r="F12" s="25">
        <v>10908.333333333334</v>
      </c>
      <c r="G12" s="25">
        <f t="shared" si="0"/>
        <v>98175</v>
      </c>
      <c r="H12" s="24">
        <v>9</v>
      </c>
      <c r="I12" s="25">
        <v>10909.5</v>
      </c>
      <c r="J12" s="25">
        <f t="shared" si="2"/>
        <v>98185.5</v>
      </c>
      <c r="K12" s="24">
        <v>9</v>
      </c>
      <c r="L12" s="25">
        <v>15000</v>
      </c>
      <c r="M12" s="25">
        <f t="shared" si="3"/>
        <v>135000</v>
      </c>
      <c r="N12" s="24">
        <v>9</v>
      </c>
      <c r="O12" s="25">
        <v>10908.333333333334</v>
      </c>
      <c r="P12" s="25">
        <f t="shared" si="1"/>
        <v>98175</v>
      </c>
    </row>
    <row r="13" spans="1:16" s="2" customFormat="1" ht="15" customHeight="1" x14ac:dyDescent="0.25">
      <c r="A13" s="19">
        <f t="shared" si="4"/>
        <v>8</v>
      </c>
      <c r="B13" s="24">
        <v>2307485</v>
      </c>
      <c r="C13" s="24" t="s">
        <v>22</v>
      </c>
      <c r="D13" s="24" t="s">
        <v>28</v>
      </c>
      <c r="E13" s="24">
        <v>9</v>
      </c>
      <c r="F13" s="25">
        <v>4408.333333333333</v>
      </c>
      <c r="G13" s="25">
        <f t="shared" si="0"/>
        <v>39675</v>
      </c>
      <c r="H13" s="24">
        <v>9</v>
      </c>
      <c r="I13" s="25">
        <v>4415.75</v>
      </c>
      <c r="J13" s="25">
        <f t="shared" si="2"/>
        <v>39741.75</v>
      </c>
      <c r="K13" s="24">
        <v>9</v>
      </c>
      <c r="L13" s="25">
        <v>6050</v>
      </c>
      <c r="M13" s="25">
        <f t="shared" si="3"/>
        <v>54450</v>
      </c>
      <c r="N13" s="24">
        <v>9</v>
      </c>
      <c r="O13" s="25">
        <v>4408.333333333333</v>
      </c>
      <c r="P13" s="25">
        <f t="shared" si="1"/>
        <v>39675</v>
      </c>
    </row>
    <row r="14" spans="1:16" s="2" customFormat="1" ht="15" customHeight="1" x14ac:dyDescent="0.25">
      <c r="A14" s="19">
        <f t="shared" si="4"/>
        <v>9</v>
      </c>
      <c r="B14" s="24">
        <v>2004752</v>
      </c>
      <c r="C14" s="24" t="s">
        <v>23</v>
      </c>
      <c r="D14" s="24" t="s">
        <v>29</v>
      </c>
      <c r="E14" s="24">
        <v>10</v>
      </c>
      <c r="F14" s="25">
        <v>116.66666666666667</v>
      </c>
      <c r="G14" s="25">
        <f t="shared" si="0"/>
        <v>1166.6666666666667</v>
      </c>
      <c r="H14" s="24">
        <v>10</v>
      </c>
      <c r="I14" s="25">
        <v>121.66</v>
      </c>
      <c r="J14" s="25">
        <f t="shared" si="2"/>
        <v>1216.5999999999999</v>
      </c>
      <c r="K14" s="24">
        <v>10</v>
      </c>
      <c r="L14" s="25">
        <v>210</v>
      </c>
      <c r="M14" s="25">
        <f t="shared" si="3"/>
        <v>2100</v>
      </c>
      <c r="N14" s="24">
        <v>10</v>
      </c>
      <c r="O14" s="25">
        <v>116.66666666666667</v>
      </c>
      <c r="P14" s="25">
        <f t="shared" si="1"/>
        <v>1166.6666666666667</v>
      </c>
    </row>
    <row r="15" spans="1:16" s="2" customFormat="1" ht="15" customHeight="1" x14ac:dyDescent="0.25">
      <c r="A15" s="19">
        <f t="shared" si="4"/>
        <v>10</v>
      </c>
      <c r="B15" s="24">
        <v>2014665</v>
      </c>
      <c r="C15" s="24" t="s">
        <v>24</v>
      </c>
      <c r="D15" s="24" t="s">
        <v>30</v>
      </c>
      <c r="E15" s="24">
        <v>50</v>
      </c>
      <c r="F15" s="25">
        <v>21.666666666666671</v>
      </c>
      <c r="G15" s="25">
        <f t="shared" si="0"/>
        <v>1083.3333333333335</v>
      </c>
      <c r="H15" s="24">
        <v>50</v>
      </c>
      <c r="I15" s="25">
        <v>22.19</v>
      </c>
      <c r="J15" s="25">
        <f t="shared" si="2"/>
        <v>1109.5</v>
      </c>
      <c r="K15" s="24">
        <v>50</v>
      </c>
      <c r="L15" s="25">
        <v>50</v>
      </c>
      <c r="M15" s="25">
        <f t="shared" si="3"/>
        <v>2500</v>
      </c>
      <c r="N15" s="24">
        <v>50</v>
      </c>
      <c r="O15" s="25">
        <v>21.666666666666671</v>
      </c>
      <c r="P15" s="25">
        <f t="shared" si="1"/>
        <v>1083.3333333333335</v>
      </c>
    </row>
    <row r="16" spans="1:16" s="2" customFormat="1" ht="15" customHeight="1" x14ac:dyDescent="0.25">
      <c r="A16" s="23">
        <f t="shared" si="4"/>
        <v>11</v>
      </c>
      <c r="B16" s="24">
        <v>2031156</v>
      </c>
      <c r="C16" s="24" t="s">
        <v>25</v>
      </c>
      <c r="D16" s="24" t="s">
        <v>30</v>
      </c>
      <c r="E16" s="24">
        <v>50</v>
      </c>
      <c r="F16" s="25">
        <v>4</v>
      </c>
      <c r="G16" s="25">
        <f t="shared" si="0"/>
        <v>200</v>
      </c>
      <c r="H16" s="24">
        <v>50</v>
      </c>
      <c r="I16" s="25">
        <v>4.05</v>
      </c>
      <c r="J16" s="25">
        <f t="shared" si="2"/>
        <v>202.5</v>
      </c>
      <c r="K16" s="24">
        <v>50</v>
      </c>
      <c r="L16" s="25">
        <v>4</v>
      </c>
      <c r="M16" s="25">
        <f t="shared" si="3"/>
        <v>200</v>
      </c>
      <c r="N16" s="24">
        <v>50</v>
      </c>
      <c r="O16" s="25">
        <v>4</v>
      </c>
      <c r="P16" s="25">
        <f t="shared" si="1"/>
        <v>200</v>
      </c>
    </row>
    <row r="17" spans="1:16" s="2" customFormat="1" ht="15" customHeight="1" x14ac:dyDescent="0.25">
      <c r="A17" s="26">
        <v>12</v>
      </c>
      <c r="B17" s="24">
        <v>2069897</v>
      </c>
      <c r="C17" s="24" t="s">
        <v>26</v>
      </c>
      <c r="D17" s="24" t="s">
        <v>29</v>
      </c>
      <c r="E17" s="24">
        <v>10</v>
      </c>
      <c r="F17" s="25">
        <v>224.16666666666669</v>
      </c>
      <c r="G17" s="25">
        <f t="shared" si="0"/>
        <v>2241.666666666667</v>
      </c>
      <c r="H17" s="24">
        <v>10</v>
      </c>
      <c r="I17" s="25">
        <v>308.33</v>
      </c>
      <c r="J17" s="25">
        <f t="shared" si="2"/>
        <v>3083.2999999999997</v>
      </c>
      <c r="K17" s="24">
        <v>10</v>
      </c>
      <c r="L17" s="25">
        <v>250</v>
      </c>
      <c r="M17" s="25">
        <f t="shared" si="3"/>
        <v>2500</v>
      </c>
      <c r="N17" s="24">
        <v>10</v>
      </c>
      <c r="O17" s="25">
        <v>224.16666666666669</v>
      </c>
      <c r="P17" s="25">
        <f t="shared" si="1"/>
        <v>2241.666666666667</v>
      </c>
    </row>
    <row r="18" spans="1:16" s="2" customFormat="1" ht="15" customHeight="1" x14ac:dyDescent="0.25">
      <c r="A18" s="26">
        <v>13</v>
      </c>
      <c r="B18" s="24">
        <v>2330102</v>
      </c>
      <c r="C18" s="24" t="s">
        <v>27</v>
      </c>
      <c r="D18" s="24" t="s">
        <v>31</v>
      </c>
      <c r="E18" s="24">
        <v>5</v>
      </c>
      <c r="F18" s="25">
        <v>687.5</v>
      </c>
      <c r="G18" s="25">
        <f t="shared" si="0"/>
        <v>3437.5</v>
      </c>
      <c r="H18" s="24">
        <v>5</v>
      </c>
      <c r="I18" s="25">
        <v>687.85</v>
      </c>
      <c r="J18" s="25">
        <f t="shared" si="2"/>
        <v>3439.25</v>
      </c>
      <c r="K18" s="24">
        <v>5</v>
      </c>
      <c r="L18" s="25">
        <v>9500</v>
      </c>
      <c r="M18" s="25">
        <f t="shared" si="3"/>
        <v>47500</v>
      </c>
      <c r="N18" s="24">
        <v>5</v>
      </c>
      <c r="O18" s="25">
        <v>687.5</v>
      </c>
      <c r="P18" s="25">
        <f t="shared" si="1"/>
        <v>3437.5</v>
      </c>
    </row>
    <row r="19" spans="1:16" s="2" customFormat="1" ht="15" customHeight="1" x14ac:dyDescent="0.25">
      <c r="A19" s="23"/>
      <c r="B19" s="17"/>
      <c r="C19" s="17"/>
      <c r="D19" s="17"/>
      <c r="E19" s="22"/>
      <c r="F19" s="20"/>
      <c r="G19" s="20"/>
      <c r="H19" s="17"/>
      <c r="I19" s="20"/>
      <c r="J19" s="20"/>
      <c r="K19" s="17"/>
      <c r="L19" s="20"/>
      <c r="M19" s="20"/>
      <c r="N19" s="17"/>
      <c r="O19" s="21"/>
      <c r="P19" s="21"/>
    </row>
    <row r="20" spans="1:16" s="7" customFormat="1" ht="15.75" x14ac:dyDescent="0.25">
      <c r="A20" s="32" t="s">
        <v>9</v>
      </c>
      <c r="B20" s="32"/>
      <c r="C20" s="32"/>
      <c r="D20" s="18" t="s">
        <v>13</v>
      </c>
      <c r="E20" s="18" t="s">
        <v>13</v>
      </c>
      <c r="F20" s="18" t="s">
        <v>13</v>
      </c>
      <c r="G20" s="18">
        <f>SUM(G6:G19)</f>
        <v>473441.66666666669</v>
      </c>
      <c r="H20" s="18" t="s">
        <v>13</v>
      </c>
      <c r="I20" s="18" t="s">
        <v>13</v>
      </c>
      <c r="J20" s="18">
        <f>SUM(J6:J19)</f>
        <v>474672.93</v>
      </c>
      <c r="K20" s="18" t="s">
        <v>13</v>
      </c>
      <c r="L20" s="18" t="s">
        <v>13</v>
      </c>
      <c r="M20" s="18">
        <f>SUM(M6:M19)</f>
        <v>589850</v>
      </c>
      <c r="N20" s="18" t="s">
        <v>13</v>
      </c>
      <c r="O20" s="18" t="s">
        <v>13</v>
      </c>
      <c r="P20" s="18">
        <f>SUM(P6:P19)</f>
        <v>473441.66666666669</v>
      </c>
    </row>
    <row r="21" spans="1:16" s="8" customFormat="1" ht="15.75" x14ac:dyDescent="0.25">
      <c r="A21" s="32" t="s">
        <v>10</v>
      </c>
      <c r="B21" s="32"/>
      <c r="C21" s="32"/>
      <c r="D21" s="18" t="s">
        <v>13</v>
      </c>
      <c r="E21" s="18" t="s">
        <v>13</v>
      </c>
      <c r="F21" s="18" t="s">
        <v>13</v>
      </c>
      <c r="G21" s="18">
        <f t="shared" ref="G21" si="5">G22-G20</f>
        <v>94688.333333333314</v>
      </c>
      <c r="H21" s="18" t="s">
        <v>13</v>
      </c>
      <c r="I21" s="18" t="s">
        <v>13</v>
      </c>
      <c r="J21" s="18">
        <f>J22-J20</f>
        <v>94934.585999999952</v>
      </c>
      <c r="K21" s="18" t="s">
        <v>13</v>
      </c>
      <c r="L21" s="18" t="s">
        <v>13</v>
      </c>
      <c r="M21" s="18">
        <f t="shared" ref="M21" si="6">M22-M20</f>
        <v>117970</v>
      </c>
      <c r="N21" s="18" t="s">
        <v>13</v>
      </c>
      <c r="O21" s="18" t="s">
        <v>13</v>
      </c>
      <c r="P21" s="18">
        <f t="shared" ref="P21" si="7">P22-P20</f>
        <v>94688.333333333314</v>
      </c>
    </row>
    <row r="22" spans="1:16" s="8" customFormat="1" ht="15.75" x14ac:dyDescent="0.25">
      <c r="A22" s="32" t="s">
        <v>3</v>
      </c>
      <c r="B22" s="32"/>
      <c r="C22" s="32"/>
      <c r="D22" s="18" t="s">
        <v>13</v>
      </c>
      <c r="E22" s="18" t="s">
        <v>13</v>
      </c>
      <c r="F22" s="18" t="s">
        <v>13</v>
      </c>
      <c r="G22" s="18">
        <f t="shared" ref="G22" si="8">G20*1.2</f>
        <v>568130</v>
      </c>
      <c r="H22" s="18" t="s">
        <v>13</v>
      </c>
      <c r="I22" s="18" t="s">
        <v>13</v>
      </c>
      <c r="J22" s="18">
        <f>J20*1.2</f>
        <v>569607.51599999995</v>
      </c>
      <c r="K22" s="18" t="s">
        <v>13</v>
      </c>
      <c r="L22" s="18" t="s">
        <v>13</v>
      </c>
      <c r="M22" s="18">
        <f t="shared" ref="M22" si="9">M20*1.2</f>
        <v>707820</v>
      </c>
      <c r="N22" s="18" t="s">
        <v>13</v>
      </c>
      <c r="O22" s="18" t="s">
        <v>13</v>
      </c>
      <c r="P22" s="18">
        <f t="shared" ref="P22" si="10">P20*1.2</f>
        <v>568130</v>
      </c>
    </row>
    <row r="23" spans="1:16" x14ac:dyDescent="0.25">
      <c r="F23" s="13"/>
      <c r="G23" s="13"/>
      <c r="K23" s="1"/>
      <c r="L23" s="1"/>
      <c r="M23" s="1"/>
    </row>
    <row r="24" spans="1:16" x14ac:dyDescent="0.25">
      <c r="E24" s="16"/>
      <c r="G24" s="13"/>
      <c r="K24" s="1"/>
      <c r="L24" s="1"/>
      <c r="M24" s="1"/>
    </row>
    <row r="25" spans="1:16" x14ac:dyDescent="0.25">
      <c r="E25" s="16"/>
      <c r="G25" s="13"/>
      <c r="K25" s="1"/>
      <c r="L25" s="1"/>
      <c r="M25" s="1"/>
    </row>
  </sheetData>
  <mergeCells count="12">
    <mergeCell ref="B4:B5"/>
    <mergeCell ref="A4:A5"/>
    <mergeCell ref="A2:P2"/>
    <mergeCell ref="A20:C20"/>
    <mergeCell ref="A22:C22"/>
    <mergeCell ref="A21:C21"/>
    <mergeCell ref="N4:P4"/>
    <mergeCell ref="K4:M4"/>
    <mergeCell ref="H4:J4"/>
    <mergeCell ref="E4:G4"/>
    <mergeCell ref="D4:D5"/>
    <mergeCell ref="C4:C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2021-09-09T07:42:57Z</cp:lastPrinted>
  <dcterms:created xsi:type="dcterms:W3CDTF">2014-06-26T05:52:50Z</dcterms:created>
  <dcterms:modified xsi:type="dcterms:W3CDTF">2021-11-30T05:06:34Z</dcterms:modified>
</cp:coreProperties>
</file>